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BuÇalismaKitabi" defaultThemeVersion="166925"/>
  <mc:AlternateContent xmlns:mc="http://schemas.openxmlformats.org/markup-compatibility/2006">
    <mc:Choice Requires="x15">
      <x15ac:absPath xmlns:x15ac="http://schemas.microsoft.com/office/spreadsheetml/2010/11/ac" url="C:\Users\fatihkilinc\Desktop\İHALE\"/>
    </mc:Choice>
  </mc:AlternateContent>
  <xr:revisionPtr revIDLastSave="0" documentId="13_ncr:1_{40102155-5B21-4CD4-87FB-45CF89E2F0B3}" xr6:coauthVersionLast="47" xr6:coauthVersionMax="47" xr10:uidLastSave="{00000000-0000-0000-0000-000000000000}"/>
  <bookViews>
    <workbookView xWindow="28680" yWindow="-16395" windowWidth="29040" windowHeight="15720" xr2:uid="{00000000-000D-0000-FFFF-FFFF00000000}"/>
  </bookViews>
  <sheets>
    <sheet name="Özet" sheetId="6" r:id="rId1"/>
    <sheet name="Altyapı" sheetId="1" r:id="rId2"/>
    <sheet name="Yönetilen Hizmetler" sheetId="3" r:id="rId3"/>
    <sheet name="Datacenter" sheetId="2" r:id="rId4"/>
    <sheet name="Kabin Çalışması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5" i="2"/>
  <c r="E14" i="3"/>
  <c r="G15" i="1"/>
  <c r="F4" i="2"/>
  <c r="F6" i="2"/>
  <c r="F7" i="2"/>
  <c r="F8" i="2"/>
  <c r="F9" i="2"/>
  <c r="F3" i="2"/>
  <c r="G43" i="1"/>
  <c r="G44" i="1"/>
  <c r="G45" i="1"/>
  <c r="G46" i="1"/>
  <c r="G47" i="1"/>
  <c r="G42" i="1"/>
  <c r="G7" i="1"/>
  <c r="E4" i="3"/>
  <c r="E6" i="3"/>
  <c r="E7" i="3"/>
  <c r="E8" i="3"/>
  <c r="E9" i="3"/>
  <c r="E10" i="3"/>
  <c r="E11" i="3"/>
  <c r="E15" i="3"/>
  <c r="E16" i="3"/>
  <c r="E17" i="3"/>
  <c r="E18" i="3"/>
  <c r="E19" i="3"/>
  <c r="E20" i="3"/>
  <c r="E21" i="3"/>
  <c r="E23" i="3"/>
  <c r="E24" i="3"/>
  <c r="E26" i="3"/>
  <c r="G35" i="1"/>
  <c r="G36" i="1"/>
  <c r="G37" i="1"/>
  <c r="G24" i="1"/>
  <c r="G25" i="1"/>
  <c r="G26" i="1"/>
  <c r="G27" i="1"/>
  <c r="G28" i="1"/>
  <c r="G29" i="1"/>
  <c r="G30" i="1"/>
  <c r="G31" i="1"/>
  <c r="G32" i="1"/>
  <c r="G33" i="1"/>
  <c r="G34" i="1"/>
  <c r="G23" i="1"/>
  <c r="G18" i="1"/>
  <c r="G17" i="1"/>
  <c r="E27" i="3" l="1"/>
  <c r="D6" i="6" s="1"/>
  <c r="F10" i="2"/>
  <c r="D7" i="6" s="1"/>
  <c r="G38" i="1"/>
  <c r="D4" i="6" s="1"/>
  <c r="G48" i="1"/>
  <c r="D9" i="6" s="1"/>
  <c r="D10" i="6" l="1"/>
  <c r="D11" i="6" s="1"/>
  <c r="D8" i="6"/>
  <c r="G4" i="1"/>
  <c r="G5" i="1"/>
  <c r="G6" i="1"/>
  <c r="G8" i="1"/>
  <c r="G9" i="1"/>
  <c r="G10" i="1"/>
  <c r="G12" i="1"/>
  <c r="G13" i="1"/>
  <c r="G14" i="1"/>
  <c r="G16" i="1"/>
  <c r="G3" i="1"/>
  <c r="G19" i="1" l="1"/>
  <c r="D3" i="6" s="1"/>
  <c r="D5" i="6" s="1"/>
  <c r="D12" i="6" s="1"/>
</calcChain>
</file>

<file path=xl/sharedStrings.xml><?xml version="1.0" encoding="utf-8"?>
<sst xmlns="http://schemas.openxmlformats.org/spreadsheetml/2006/main" count="293" uniqueCount="198">
  <si>
    <t>SİSTEM ÜRÜNLERİ</t>
  </si>
  <si>
    <t>Adet</t>
  </si>
  <si>
    <t>Ürün Başlığı</t>
  </si>
  <si>
    <t>Kaynak İhtiyacı</t>
  </si>
  <si>
    <t>Sunucu (Prod/DC)</t>
  </si>
  <si>
    <t>Sunucu Başına: 1 TB RAM, 2 Gold veya Platinum CPU</t>
  </si>
  <si>
    <t>HPE ProLiant DL380 Gen11 8SFF NC - 2 x Intel Xeon-Platinum 8562Y+ 2.8GHz 32-core 300W Processor for HPE - 16 x HPE 64GB (1x64GB) Dual Rank x4 DDR5-5600 CAS-46-45-45 EC8 Registered Smart Memory Kit</t>
  </si>
  <si>
    <t>Sunucu (DRC)</t>
  </si>
  <si>
    <t>Storage (Prod.)</t>
  </si>
  <si>
    <t>Storage (DRC)</t>
  </si>
  <si>
    <t>SAN Switch</t>
  </si>
  <si>
    <t>Sanallaştırma Yazılımı</t>
  </si>
  <si>
    <t>Yedekleme Yazılımı</t>
  </si>
  <si>
    <t>75 Instance (Sunucu) için Yedekleme Yazılımı</t>
  </si>
  <si>
    <t>Veeam Data Platform Advanced Universal</t>
  </si>
  <si>
    <t>Son Kullanıcı Güvenliği</t>
  </si>
  <si>
    <t>PAM</t>
  </si>
  <si>
    <t>30 Kullanıcı için Ayrıcalıklı Erişim Yönetimi Ürünü</t>
  </si>
  <si>
    <t>SQL Server</t>
  </si>
  <si>
    <t>Windows Server Lisansı</t>
  </si>
  <si>
    <t>NETWORK / NETWORK GÜVENLİĞİ ÜRÜNLERİ</t>
  </si>
  <si>
    <t>Min: 24x 25G SFP28/SFP+/SFP ports ve 8x 100G QSFP28/QSFP+ ports</t>
  </si>
  <si>
    <t>FortiSwitch 2048F</t>
  </si>
  <si>
    <t>Ağ Anahtarı (DRC)</t>
  </si>
  <si>
    <t>Min: 24x 10G SFP+/SFP ports ve 2x 100G QSFP28/QSFP+ ports</t>
  </si>
  <si>
    <t>FortiSwitch 1024E</t>
  </si>
  <si>
    <t>Yönetim Anahtarı</t>
  </si>
  <si>
    <t>Min: 24x GE RJ45 ve 4x 10GE SFP+</t>
  </si>
  <si>
    <t>FortiSwitch 124F</t>
  </si>
  <si>
    <t>Firewall (Prod/DC)</t>
  </si>
  <si>
    <t>Min: 70 Gbps Firewall Throughput - 10 Gbps Threat Protection Throughput - 11 Gbps NGFW Throughput - 12 Gbps IPS Throughput - 8 Million Concurrent Sessions - 500.000 New Sessions/Sec</t>
  </si>
  <si>
    <t>FortiGate 600F</t>
  </si>
  <si>
    <t>Firewall (DRC)</t>
  </si>
  <si>
    <t>Min: 30 Gbps Firewall Throughput - 5 Gbps Threat Protection Throughput - 6 Gbps NGFW Throughput - 8 Gbps IPS Throughput - 10 Million Concurrent Sessions - 350.000 New Sessions/Sec</t>
  </si>
  <si>
    <t>FortiGate 200F</t>
  </si>
  <si>
    <t>SIEM</t>
  </si>
  <si>
    <t>E-posta Güvenliği Ürünü</t>
  </si>
  <si>
    <t>&gt; 32K E-Mail Routing (per Hour) - Min. 1 vCPU</t>
  </si>
  <si>
    <t>FortiMail VM01</t>
  </si>
  <si>
    <t>Web Uygulama Güvenlik Duvarı - Min. 2 vCPU - 100 Mbps HTTP Throughput</t>
  </si>
  <si>
    <t>FortiWeb VM04</t>
  </si>
  <si>
    <t>Loglama ve Raporlama Ürünü</t>
  </si>
  <si>
    <t>Min: 5 GB/day of Logs</t>
  </si>
  <si>
    <t>FAZ-VM-GB5</t>
  </si>
  <si>
    <t>Son Kullanıcı Yönetimi</t>
  </si>
  <si>
    <t>Sandbox Ürünü</t>
  </si>
  <si>
    <t>FortiSandbox VM</t>
  </si>
  <si>
    <t>Çok Faktörlü Kimlik Doğrulama Yazılımı</t>
  </si>
  <si>
    <t>200 Kullanıcı için Çok Faktörlü Kimlik Doğrulama Ürünü</t>
  </si>
  <si>
    <t>Başlık</t>
  </si>
  <si>
    <t>Açıklama</t>
  </si>
  <si>
    <t>Sistem Ürünleri</t>
  </si>
  <si>
    <t>Sunucu, Storage, SAN, NAS, PAM</t>
  </si>
  <si>
    <t>Sunucu, Storage, SAN, NAS, PAM Ürünlerinin Kurulumu</t>
  </si>
  <si>
    <t>Network/Network Güvenliği Ürünleri</t>
  </si>
  <si>
    <t>Switch, Firewall, SIEM, Mail Security, WAF, Loglama-Raporlama, MFA</t>
  </si>
  <si>
    <t>Switch, Firewall, SIEM, Mail Security, WAF, Loglama-Raporlama, MFA Ürünlerinin Kurulumu</t>
  </si>
  <si>
    <t>Microsoft Kurulumları</t>
  </si>
  <si>
    <t>Microsoft Windows Server, Exchange Server, SQL Server</t>
  </si>
  <si>
    <t>Windows Server, Exchange Server, SQL Server Kurulumu</t>
  </si>
  <si>
    <t>Postfix Kurulumu</t>
  </si>
  <si>
    <t>Microsoft Exchange Server'a ek olarak Postfix</t>
  </si>
  <si>
    <t>Hibrit yapı için Microsoft Exchange Server'a ek olarak Postfix Kurulumu</t>
  </si>
  <si>
    <t>Sanallaştırma ve Yedekleme Kurulumları</t>
  </si>
  <si>
    <t>VMware, Veeam</t>
  </si>
  <si>
    <t>VMware, Veeam Kurulumu</t>
  </si>
  <si>
    <t>Monitoring Kurulumu</t>
  </si>
  <si>
    <t>Zabbix + Grafana</t>
  </si>
  <si>
    <t>Lokal de dahil olmak üzere tüm kurguyu kapsayacak şekilde Monitoring Yazılımı</t>
  </si>
  <si>
    <t>KURULUM</t>
  </si>
  <si>
    <t>Bulundurma Aylık Bedeller</t>
  </si>
  <si>
    <t>Birim Maliyeti</t>
  </si>
  <si>
    <t>Birimi</t>
  </si>
  <si>
    <t>Toplam</t>
  </si>
  <si>
    <t>Kira/Ay</t>
  </si>
  <si>
    <t xml:space="preserve">200 Mbps </t>
  </si>
  <si>
    <t>DDoS Atak Önleme Hizmeti</t>
  </si>
  <si>
    <t>Aylık Hizmetler</t>
  </si>
  <si>
    <t>Aylık Birim Fiyat</t>
  </si>
  <si>
    <t>Aylık Toplam Fiyat</t>
  </si>
  <si>
    <t>Yönetilebilir Network Servisleri</t>
  </si>
  <si>
    <t xml:space="preserve">      Veri Merkezi Ağ Yönetimi - DC+DRC</t>
  </si>
  <si>
    <t>Yönetilebilir Güvenlik Servisleri</t>
  </si>
  <si>
    <t xml:space="preserve">      Güvenlik Duvarı yönetimi</t>
  </si>
  <si>
    <t xml:space="preserve">      Zaafiyet Tarama yönetimi</t>
  </si>
  <si>
    <t xml:space="preserve">      PAM  yönetimi</t>
  </si>
  <si>
    <t xml:space="preserve">      SIEM Yönetimi</t>
  </si>
  <si>
    <t xml:space="preserve">      Sunucu Güvenliği Yönetimi</t>
  </si>
  <si>
    <t>Yönetilen Sistem Hizmetleri</t>
  </si>
  <si>
    <t xml:space="preserve">      Fiziksel Sunucu Yönetimi - DC+DRC</t>
  </si>
  <si>
    <t xml:space="preserve">      FKM Yönetimi</t>
  </si>
  <si>
    <t xml:space="preserve">      Active Directory yönetimi </t>
  </si>
  <si>
    <t xml:space="preserve">      Exchange Yönetimi </t>
  </si>
  <si>
    <t>Yönetilebilir İzleme Servisleri</t>
  </si>
  <si>
    <t xml:space="preserve">      Gelişmiş Sunucu İzleme</t>
  </si>
  <si>
    <t xml:space="preserve">      Gelişmiş Ağ İzleme</t>
  </si>
  <si>
    <t>SOC</t>
  </si>
  <si>
    <t>KABİN İÇİN ÜRÜNLERİN U BİLGİLERİ VE GÜÇ TÜKETİMLERİ</t>
  </si>
  <si>
    <t>U Bilgisi</t>
  </si>
  <si>
    <t>kW Bilgisi</t>
  </si>
  <si>
    <t>2U</t>
  </si>
  <si>
    <t>~1.2 kW</t>
  </si>
  <si>
    <t>~1.0 kW</t>
  </si>
  <si>
    <t>~0.8 kW</t>
  </si>
  <si>
    <t>Storage Networking SAN24B-6 - 32 veya 64 Gbps</t>
  </si>
  <si>
    <t>1U</t>
  </si>
  <si>
    <t>~0.1 kW</t>
  </si>
  <si>
    <t>~0.5 kW</t>
  </si>
  <si>
    <t>~0.45 kW</t>
  </si>
  <si>
    <t>Firewall DRC</t>
  </si>
  <si>
    <t>~0.25 kW</t>
  </si>
  <si>
    <t>Management Switch</t>
  </si>
  <si>
    <t>~0.05 kW</t>
  </si>
  <si>
    <t>DC Switch</t>
  </si>
  <si>
    <t>DRC Switch</t>
  </si>
  <si>
    <t>~0.20 kW</t>
  </si>
  <si>
    <t>17U</t>
  </si>
  <si>
    <t>~6 kW</t>
  </si>
  <si>
    <t>Ay Sayısı</t>
  </si>
  <si>
    <t>FortiPAM/Keycyte PAM</t>
  </si>
  <si>
    <t>Windows Server Datacenter License</t>
  </si>
  <si>
    <t>SQL Server 2022 Standard Core - 2 Core License Pack</t>
  </si>
  <si>
    <t>Kaspersky Security - Kaspersky Next EDR Expert</t>
  </si>
  <si>
    <t>Teams + OneDrive</t>
  </si>
  <si>
    <t>Microsoft Teams + OneDrive</t>
  </si>
  <si>
    <t>FortiSwitch 2048F/HPE Aruba 8335</t>
  </si>
  <si>
    <t>FortiSwitch 1024E / HPE Aruba 8335</t>
  </si>
  <si>
    <t>FortiSwitch 124F / HPE Aruba Instant On</t>
  </si>
  <si>
    <t>VPN/ZTNA</t>
  </si>
  <si>
    <t>Faz</t>
  </si>
  <si>
    <t>Faz 1</t>
  </si>
  <si>
    <t>Exchange Server CAL</t>
  </si>
  <si>
    <t>Sistem</t>
  </si>
  <si>
    <t>Sunucu/Storage</t>
  </si>
  <si>
    <t>Network/Network Güvenliği</t>
  </si>
  <si>
    <t>Yönetilen Hizmetler</t>
  </si>
  <si>
    <t>Fiyat (Aylık)</t>
  </si>
  <si>
    <t>288 Fiziksel Core için Sanallaştırma Yazılımı</t>
  </si>
  <si>
    <t xml:space="preserve">Veri Merkezi Internet </t>
  </si>
  <si>
    <t>Noktadan Noktaya Metro Ethernet</t>
  </si>
  <si>
    <t>Destek</t>
  </si>
  <si>
    <t>HPE StoreOnce 3700</t>
  </si>
  <si>
    <t>SAN Switch (Prod DC)</t>
  </si>
  <si>
    <t>SAN SN6620</t>
  </si>
  <si>
    <t>SAN Switch (Prod DRC)</t>
  </si>
  <si>
    <t>Backup (Prod)</t>
  </si>
  <si>
    <t>VMware Cloud Foundation</t>
  </si>
  <si>
    <t>OPEX</t>
  </si>
  <si>
    <t>Detay</t>
  </si>
  <si>
    <t xml:space="preserve">500 Mbps </t>
  </si>
  <si>
    <t>TEKLİF ÖZETİ</t>
  </si>
  <si>
    <t>Kabin Barındırma DC</t>
  </si>
  <si>
    <t>Kabin Barındırma DRC</t>
  </si>
  <si>
    <t>..U Kabinet Barındırma</t>
  </si>
  <si>
    <t>BAKIM VE YÖNETİM HİZMETLERİ</t>
  </si>
  <si>
    <t>DC MALİYETLERİ</t>
  </si>
  <si>
    <t>Datacenter</t>
  </si>
  <si>
    <t>Ödeme Modeli</t>
  </si>
  <si>
    <t>Kurulum</t>
  </si>
  <si>
    <t>Tek Seferlik</t>
  </si>
  <si>
    <t>Hedeflenen &amp; Muadili Ürün</t>
  </si>
  <si>
    <t>Birim Fiyat</t>
  </si>
  <si>
    <t>Toplam Fiyat</t>
  </si>
  <si>
    <t>HPE Alletra Storage MP B10100</t>
  </si>
  <si>
    <t>Ay</t>
  </si>
  <si>
    <t>Firewall DC</t>
  </si>
  <si>
    <t>Sunucu (DC)</t>
  </si>
  <si>
    <t>Storage (DC)</t>
  </si>
  <si>
    <t>Ağ Anahtarı (DC)</t>
  </si>
  <si>
    <t xml:space="preserve">      Sanallaştırma Yönetim</t>
  </si>
  <si>
    <t xml:space="preserve">      Veeam Bulut Yedekleme yönetimi</t>
  </si>
  <si>
    <t xml:space="preserve">      Windows İşletim Sistemi yönetimi</t>
  </si>
  <si>
    <t xml:space="preserve">      SOC S2 İzleme ve Analiz 7*24</t>
  </si>
  <si>
    <t>FortiAuthenticator VM</t>
  </si>
  <si>
    <t>ManageEngine Endpoint Central Enterprise</t>
  </si>
  <si>
    <t>Son Kullanıcı Yönetimi Ürünü - 200 Kullanıcı</t>
  </si>
  <si>
    <t>FortiEMS VPN/ZTNA</t>
  </si>
  <si>
    <t>VPN/ZTNA - 200 Kullanıcı</t>
  </si>
  <si>
    <t>FortiSIEM VM</t>
  </si>
  <si>
    <t>2000 EPS SIEM Ürünü</t>
  </si>
  <si>
    <t>200 Kullanıcı için EDR/XDR Ürünü</t>
  </si>
  <si>
    <t>RAID sonrası en az 2:1 sıkıştırma oranı varsayılarak 100 TB’lık kullanılabilir kapasite - Full NVMe</t>
  </si>
  <si>
    <t>RAID sonrası en az 2:1 sıkıştırma oranı varsayılarak 100 TB’lık kullanılabilir kapasite - NVMe veya SSD+NL-SAS</t>
  </si>
  <si>
    <t>Windows Server CAL</t>
  </si>
  <si>
    <t>Windows Server user CAL</t>
  </si>
  <si>
    <t>WAF+LB</t>
  </si>
  <si>
    <t xml:space="preserve">      Veritabanı Yönetimi</t>
  </si>
  <si>
    <t>İstendiğinde veri kayıpsız şekilde genişletilebilecek ve DECO öncesi en az 100TB kullanılabilir kapasiteli storage'a ilaveten bir NAS Cihazı</t>
  </si>
  <si>
    <t>IPv4</t>
  </si>
  <si>
    <t>/27 IPv4</t>
  </si>
  <si>
    <t xml:space="preserve">      Son Kullanıcı Güvenliği Yönetimi</t>
  </si>
  <si>
    <t>Exchange Server Enterprise Lisansı</t>
  </si>
  <si>
    <t>user Standard CAL</t>
  </si>
  <si>
    <t>250 user Standard CAL</t>
  </si>
  <si>
    <t>user Enterprise CAL</t>
  </si>
  <si>
    <t>100 user Enterprise CAL</t>
  </si>
  <si>
    <t>HPE Alletra Storage MP B10100 – 150.000 Okuma / 30.000 Yazma Performansı</t>
  </si>
  <si>
    <t xml:space="preserve">      Web Güvenliği + LB yönetimi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</si>
</sst>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409]* #,##0_ ;_-[$$-409]* \-#,##0\ ;_-[$$-409]* &quot;-&quot;_ ;_-@_ "/>
    <numFmt numFmtId="165" formatCode="_-[$$-409]* #,##0.00_ ;_-[$$-409]* \-#,##0.00\ ;_-[$$-409]* &quot;-&quot;??_ ;_-@_ "/>
    <numFmt numFmtId="166" formatCode="_-[$$-409]* #,##0.00_ ;_-[$$-409]* \-#,##0.00\ ;_-[$$-409]* &quot;-&quot;_ ;_-@_ "/>
    <numFmt numFmtId="167" formatCode="#,##0_ ;\-#,##0\ "/>
  </numFmts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charset val="16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165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Normal 3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6"/>
  <dimension ref="A1:D12"/>
  <sheetViews>
    <sheetView tabSelected="1" zoomScale="115" zoomScaleNormal="115" workbookViewId="0">
      <selection activeCell="G19" sqref="G19"/>
    </sheetView>
  </sheetViews>
  <sheetFormatPr defaultColWidth="9.140625" defaultRowHeight="15" x14ac:dyDescent="0.25"/>
  <cols>
    <col min="1" max="1" width="18.140625" style="27" bestFit="1" customWidth="1"/>
    <col min="2" max="2" width="22.85546875" style="27" bestFit="1" customWidth="1"/>
    <col min="3" max="3" width="5.5703125" style="27" bestFit="1" customWidth="1"/>
    <col min="4" max="4" width="17" style="27" customWidth="1"/>
    <col min="5" max="5" width="18.42578125" style="27" customWidth="1"/>
    <col min="6" max="6" width="24" style="27" customWidth="1"/>
    <col min="7" max="7" width="13.5703125" style="27" customWidth="1"/>
    <col min="8" max="16384" width="9.140625" style="27"/>
  </cols>
  <sheetData>
    <row r="1" spans="1:4" ht="45" customHeight="1" x14ac:dyDescent="0.25">
      <c r="A1" s="38" t="s">
        <v>150</v>
      </c>
      <c r="B1" s="38"/>
      <c r="C1" s="38"/>
      <c r="D1" s="38"/>
    </row>
    <row r="2" spans="1:4" x14ac:dyDescent="0.25">
      <c r="A2" s="26" t="s">
        <v>157</v>
      </c>
      <c r="B2" s="26" t="s">
        <v>132</v>
      </c>
      <c r="C2" s="26" t="s">
        <v>164</v>
      </c>
      <c r="D2" s="26" t="s">
        <v>136</v>
      </c>
    </row>
    <row r="3" spans="1:4" x14ac:dyDescent="0.25">
      <c r="A3" s="10" t="s">
        <v>147</v>
      </c>
      <c r="B3" s="10" t="s">
        <v>133</v>
      </c>
      <c r="C3" s="9"/>
      <c r="D3" s="13">
        <f>Altyapı!G19</f>
        <v>0</v>
      </c>
    </row>
    <row r="4" spans="1:4" x14ac:dyDescent="0.25">
      <c r="A4" s="10" t="s">
        <v>147</v>
      </c>
      <c r="B4" s="10" t="s">
        <v>134</v>
      </c>
      <c r="C4" s="9"/>
      <c r="D4" s="13">
        <f>Altyapı!G38</f>
        <v>0</v>
      </c>
    </row>
    <row r="5" spans="1:4" x14ac:dyDescent="0.25">
      <c r="A5" s="39"/>
      <c r="B5" s="39"/>
      <c r="C5" s="39"/>
      <c r="D5" s="6">
        <f>SUM(D3:D4)</f>
        <v>0</v>
      </c>
    </row>
    <row r="6" spans="1:4" x14ac:dyDescent="0.25">
      <c r="A6" s="10" t="s">
        <v>147</v>
      </c>
      <c r="B6" s="10" t="s">
        <v>135</v>
      </c>
      <c r="C6" s="9"/>
      <c r="D6" s="13">
        <f>'Yönetilen Hizmetler'!E27</f>
        <v>0</v>
      </c>
    </row>
    <row r="7" spans="1:4" x14ac:dyDescent="0.25">
      <c r="A7" s="10" t="s">
        <v>147</v>
      </c>
      <c r="B7" s="10" t="s">
        <v>156</v>
      </c>
      <c r="C7" s="9"/>
      <c r="D7" s="13">
        <f>Datacenter!F10</f>
        <v>0</v>
      </c>
    </row>
    <row r="8" spans="1:4" x14ac:dyDescent="0.25">
      <c r="A8" s="39"/>
      <c r="B8" s="39"/>
      <c r="C8" s="39"/>
      <c r="D8" s="6">
        <f>SUM(D6:D7)</f>
        <v>0</v>
      </c>
    </row>
    <row r="9" spans="1:4" x14ac:dyDescent="0.25">
      <c r="A9" s="10" t="s">
        <v>159</v>
      </c>
      <c r="B9" s="10" t="s">
        <v>158</v>
      </c>
      <c r="C9" s="9">
        <v>1</v>
      </c>
      <c r="D9" s="13">
        <f>Altyapı!G48</f>
        <v>0</v>
      </c>
    </row>
    <row r="10" spans="1:4" x14ac:dyDescent="0.25">
      <c r="A10" s="39"/>
      <c r="B10" s="39"/>
      <c r="C10" s="39"/>
      <c r="D10" s="6">
        <f>SUM(D9)</f>
        <v>0</v>
      </c>
    </row>
    <row r="11" spans="1:4" x14ac:dyDescent="0.25">
      <c r="A11" s="40"/>
      <c r="B11" s="40"/>
      <c r="C11" s="40"/>
      <c r="D11" s="37">
        <f>D10</f>
        <v>0</v>
      </c>
    </row>
    <row r="12" spans="1:4" x14ac:dyDescent="0.25">
      <c r="A12" s="40"/>
      <c r="B12" s="40"/>
      <c r="C12" s="40"/>
      <c r="D12" s="32">
        <f>D5+D8</f>
        <v>0</v>
      </c>
    </row>
  </sheetData>
  <mergeCells count="6">
    <mergeCell ref="A1:D1"/>
    <mergeCell ref="A5:C5"/>
    <mergeCell ref="A12:C12"/>
    <mergeCell ref="A8:C8"/>
    <mergeCell ref="A11:C11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/>
  <dimension ref="A1:H48"/>
  <sheetViews>
    <sheetView topLeftCell="A25" zoomScaleNormal="100" workbookViewId="0">
      <selection activeCell="C33" sqref="C33"/>
    </sheetView>
  </sheetViews>
  <sheetFormatPr defaultColWidth="8.85546875" defaultRowHeight="12" x14ac:dyDescent="0.25"/>
  <cols>
    <col min="1" max="1" width="5.28515625" style="8" bestFit="1" customWidth="1"/>
    <col min="2" max="2" width="33.140625" style="8" bestFit="1" customWidth="1"/>
    <col min="3" max="3" width="61.28515625" style="19" bestFit="1" customWidth="1"/>
    <col min="4" max="4" width="73.140625" style="19" bestFit="1" customWidth="1"/>
    <col min="5" max="5" width="5.28515625" style="8" bestFit="1" customWidth="1"/>
    <col min="6" max="6" width="18.140625" style="8" bestFit="1" customWidth="1"/>
    <col min="7" max="7" width="17.42578125" style="8" bestFit="1" customWidth="1"/>
    <col min="8" max="8" width="8.7109375" style="8" bestFit="1" customWidth="1"/>
    <col min="9" max="16384" width="8.85546875" style="8"/>
  </cols>
  <sheetData>
    <row r="1" spans="1:8" ht="4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8" s="27" customFormat="1" ht="20.100000000000001" customHeight="1" x14ac:dyDescent="0.25">
      <c r="A2" s="26" t="s">
        <v>129</v>
      </c>
      <c r="B2" s="26" t="s">
        <v>2</v>
      </c>
      <c r="C2" s="26" t="s">
        <v>3</v>
      </c>
      <c r="D2" s="26" t="s">
        <v>160</v>
      </c>
      <c r="E2" s="26" t="s">
        <v>1</v>
      </c>
      <c r="F2" s="26" t="s">
        <v>78</v>
      </c>
      <c r="G2" s="26" t="s">
        <v>79</v>
      </c>
      <c r="H2" s="26" t="s">
        <v>118</v>
      </c>
    </row>
    <row r="3" spans="1:8" ht="36" x14ac:dyDescent="0.25">
      <c r="A3" s="9" t="s">
        <v>130</v>
      </c>
      <c r="B3" s="10" t="s">
        <v>166</v>
      </c>
      <c r="C3" s="11" t="s">
        <v>5</v>
      </c>
      <c r="D3" s="12" t="s">
        <v>6</v>
      </c>
      <c r="E3" s="9">
        <v>3</v>
      </c>
      <c r="F3" s="13">
        <v>0</v>
      </c>
      <c r="G3" s="13">
        <f>E3*F3</f>
        <v>0</v>
      </c>
      <c r="H3" s="9"/>
    </row>
    <row r="4" spans="1:8" ht="36" x14ac:dyDescent="0.25">
      <c r="A4" s="9" t="s">
        <v>130</v>
      </c>
      <c r="B4" s="10" t="s">
        <v>7</v>
      </c>
      <c r="C4" s="11" t="s">
        <v>5</v>
      </c>
      <c r="D4" s="12" t="s">
        <v>6</v>
      </c>
      <c r="E4" s="9">
        <v>2</v>
      </c>
      <c r="F4" s="13">
        <v>0</v>
      </c>
      <c r="G4" s="13">
        <f t="shared" ref="G4:G16" si="0">E4*F4</f>
        <v>0</v>
      </c>
      <c r="H4" s="9"/>
    </row>
    <row r="5" spans="1:8" ht="24" customHeight="1" x14ac:dyDescent="0.25">
      <c r="A5" s="9" t="s">
        <v>130</v>
      </c>
      <c r="B5" s="10" t="s">
        <v>167</v>
      </c>
      <c r="C5" s="12" t="s">
        <v>181</v>
      </c>
      <c r="D5" s="12" t="s">
        <v>196</v>
      </c>
      <c r="E5" s="9"/>
      <c r="F5" s="13">
        <v>0</v>
      </c>
      <c r="G5" s="13">
        <f t="shared" si="0"/>
        <v>0</v>
      </c>
      <c r="H5" s="9"/>
    </row>
    <row r="6" spans="1:8" ht="24" customHeight="1" x14ac:dyDescent="0.25">
      <c r="A6" s="9" t="s">
        <v>130</v>
      </c>
      <c r="B6" s="10" t="s">
        <v>9</v>
      </c>
      <c r="C6" s="12" t="s">
        <v>182</v>
      </c>
      <c r="D6" s="12" t="s">
        <v>163</v>
      </c>
      <c r="E6" s="9"/>
      <c r="F6" s="13">
        <v>0</v>
      </c>
      <c r="G6" s="13">
        <f t="shared" si="0"/>
        <v>0</v>
      </c>
      <c r="H6" s="9"/>
    </row>
    <row r="7" spans="1:8" ht="15" customHeight="1" x14ac:dyDescent="0.25">
      <c r="A7" s="9" t="s">
        <v>130</v>
      </c>
      <c r="B7" s="10" t="s">
        <v>11</v>
      </c>
      <c r="C7" s="11" t="s">
        <v>137</v>
      </c>
      <c r="D7" s="12" t="s">
        <v>146</v>
      </c>
      <c r="E7" s="9">
        <v>320</v>
      </c>
      <c r="F7" s="13">
        <v>0</v>
      </c>
      <c r="G7" s="13">
        <f t="shared" si="0"/>
        <v>0</v>
      </c>
      <c r="H7" s="35"/>
    </row>
    <row r="8" spans="1:8" ht="15" customHeight="1" x14ac:dyDescent="0.25">
      <c r="A8" s="9" t="s">
        <v>130</v>
      </c>
      <c r="B8" s="10" t="s">
        <v>12</v>
      </c>
      <c r="C8" s="11" t="s">
        <v>13</v>
      </c>
      <c r="D8" s="12" t="s">
        <v>14</v>
      </c>
      <c r="E8" s="9">
        <v>6</v>
      </c>
      <c r="F8" s="13">
        <v>0</v>
      </c>
      <c r="G8" s="13">
        <f t="shared" si="0"/>
        <v>0</v>
      </c>
      <c r="H8" s="9"/>
    </row>
    <row r="9" spans="1:8" ht="15" customHeight="1" x14ac:dyDescent="0.25">
      <c r="A9" s="9" t="s">
        <v>130</v>
      </c>
      <c r="B9" s="10" t="s">
        <v>15</v>
      </c>
      <c r="C9" s="11" t="s">
        <v>180</v>
      </c>
      <c r="D9" s="12" t="s">
        <v>122</v>
      </c>
      <c r="E9" s="9"/>
      <c r="F9" s="13">
        <v>0</v>
      </c>
      <c r="G9" s="13">
        <f t="shared" si="0"/>
        <v>0</v>
      </c>
      <c r="H9" s="9"/>
    </row>
    <row r="10" spans="1:8" ht="15" customHeight="1" x14ac:dyDescent="0.25">
      <c r="A10" s="9" t="s">
        <v>130</v>
      </c>
      <c r="B10" s="10" t="s">
        <v>16</v>
      </c>
      <c r="C10" s="11" t="s">
        <v>17</v>
      </c>
      <c r="D10" s="12" t="s">
        <v>119</v>
      </c>
      <c r="E10" s="9"/>
      <c r="F10" s="13">
        <v>0</v>
      </c>
      <c r="G10" s="13">
        <f t="shared" si="0"/>
        <v>0</v>
      </c>
      <c r="H10" s="9"/>
    </row>
    <row r="11" spans="1:8" ht="15" customHeight="1" x14ac:dyDescent="0.25">
      <c r="A11" s="9" t="s">
        <v>130</v>
      </c>
      <c r="B11" s="10" t="s">
        <v>191</v>
      </c>
      <c r="C11" s="10" t="s">
        <v>191</v>
      </c>
      <c r="D11" s="10" t="s">
        <v>191</v>
      </c>
      <c r="E11" s="9">
        <v>2</v>
      </c>
      <c r="F11" s="13">
        <v>0</v>
      </c>
      <c r="G11" s="13">
        <v>0</v>
      </c>
      <c r="H11" s="9"/>
    </row>
    <row r="12" spans="1:8" ht="15" customHeight="1" x14ac:dyDescent="0.25">
      <c r="A12" s="9" t="s">
        <v>130</v>
      </c>
      <c r="B12" s="10" t="s">
        <v>131</v>
      </c>
      <c r="C12" s="11" t="s">
        <v>192</v>
      </c>
      <c r="D12" s="12" t="s">
        <v>193</v>
      </c>
      <c r="E12" s="9">
        <v>250</v>
      </c>
      <c r="F12" s="13">
        <v>0</v>
      </c>
      <c r="G12" s="13">
        <f t="shared" si="0"/>
        <v>0</v>
      </c>
      <c r="H12" s="9"/>
    </row>
    <row r="13" spans="1:8" ht="15" customHeight="1" x14ac:dyDescent="0.25">
      <c r="A13" s="9" t="s">
        <v>130</v>
      </c>
      <c r="B13" s="10" t="s">
        <v>131</v>
      </c>
      <c r="C13" s="11" t="s">
        <v>194</v>
      </c>
      <c r="D13" s="12" t="s">
        <v>195</v>
      </c>
      <c r="E13" s="9">
        <v>100</v>
      </c>
      <c r="F13" s="13">
        <v>0</v>
      </c>
      <c r="G13" s="13">
        <f t="shared" si="0"/>
        <v>0</v>
      </c>
      <c r="H13" s="9"/>
    </row>
    <row r="14" spans="1:8" ht="15" customHeight="1" x14ac:dyDescent="0.25">
      <c r="A14" s="9" t="s">
        <v>130</v>
      </c>
      <c r="B14" s="10" t="s">
        <v>19</v>
      </c>
      <c r="C14" s="11" t="s">
        <v>19</v>
      </c>
      <c r="D14" s="12" t="s">
        <v>120</v>
      </c>
      <c r="E14" s="9">
        <v>192</v>
      </c>
      <c r="F14" s="13">
        <v>0</v>
      </c>
      <c r="G14" s="13">
        <f t="shared" si="0"/>
        <v>0</v>
      </c>
      <c r="H14" s="9"/>
    </row>
    <row r="15" spans="1:8" ht="15" customHeight="1" x14ac:dyDescent="0.25">
      <c r="A15" s="9" t="s">
        <v>130</v>
      </c>
      <c r="B15" s="10" t="s">
        <v>183</v>
      </c>
      <c r="C15" s="11" t="s">
        <v>184</v>
      </c>
      <c r="D15" s="11" t="s">
        <v>184</v>
      </c>
      <c r="E15" s="9">
        <v>300</v>
      </c>
      <c r="F15" s="13">
        <v>0</v>
      </c>
      <c r="G15" s="13">
        <f t="shared" ref="G15" si="1">E15*F15</f>
        <v>0</v>
      </c>
      <c r="H15" s="9"/>
    </row>
    <row r="16" spans="1:8" ht="15" customHeight="1" x14ac:dyDescent="0.25">
      <c r="A16" s="9" t="s">
        <v>130</v>
      </c>
      <c r="B16" s="10" t="s">
        <v>124</v>
      </c>
      <c r="C16" s="11" t="s">
        <v>123</v>
      </c>
      <c r="D16" s="12" t="s">
        <v>123</v>
      </c>
      <c r="E16" s="9">
        <v>150</v>
      </c>
      <c r="F16" s="13">
        <v>0</v>
      </c>
      <c r="G16" s="13">
        <f t="shared" si="0"/>
        <v>0</v>
      </c>
      <c r="H16" s="35"/>
    </row>
    <row r="17" spans="1:8" ht="24" customHeight="1" x14ac:dyDescent="0.25">
      <c r="A17" s="9" t="s">
        <v>130</v>
      </c>
      <c r="B17" s="10" t="s">
        <v>145</v>
      </c>
      <c r="C17" s="12" t="s">
        <v>187</v>
      </c>
      <c r="D17" s="12" t="s">
        <v>141</v>
      </c>
      <c r="E17" s="9"/>
      <c r="F17" s="13">
        <v>0</v>
      </c>
      <c r="G17" s="13">
        <f>E17*F17</f>
        <v>0</v>
      </c>
      <c r="H17" s="9"/>
    </row>
    <row r="18" spans="1:8" ht="15" customHeight="1" x14ac:dyDescent="0.25">
      <c r="A18" s="9" t="s">
        <v>130</v>
      </c>
      <c r="B18" s="10" t="s">
        <v>18</v>
      </c>
      <c r="C18" s="11" t="s">
        <v>18</v>
      </c>
      <c r="D18" s="12" t="s">
        <v>121</v>
      </c>
      <c r="E18" s="9">
        <v>8</v>
      </c>
      <c r="F18" s="13">
        <v>0</v>
      </c>
      <c r="G18" s="13">
        <f>E18*F18</f>
        <v>0</v>
      </c>
      <c r="H18" s="9"/>
    </row>
    <row r="19" spans="1:8" s="15" customFormat="1" ht="15" customHeight="1" x14ac:dyDescent="0.25">
      <c r="A19" s="14"/>
      <c r="C19" s="16"/>
      <c r="D19" s="17"/>
      <c r="E19" s="14"/>
      <c r="F19" s="22"/>
      <c r="G19" s="6">
        <f>SUM(G3:G18)</f>
        <v>0</v>
      </c>
      <c r="H19" s="14"/>
    </row>
    <row r="20" spans="1:8" ht="15" customHeight="1" x14ac:dyDescent="0.25">
      <c r="A20" s="18"/>
      <c r="D20" s="20"/>
      <c r="E20" s="18"/>
      <c r="F20" s="23"/>
      <c r="G20" s="21"/>
      <c r="H20" s="18"/>
    </row>
    <row r="21" spans="1:8" ht="45" customHeight="1" x14ac:dyDescent="0.25">
      <c r="A21" s="41" t="s">
        <v>20</v>
      </c>
      <c r="B21" s="41"/>
      <c r="C21" s="41"/>
      <c r="D21" s="41"/>
      <c r="E21" s="41"/>
      <c r="F21" s="41"/>
      <c r="G21" s="41"/>
      <c r="H21" s="41"/>
    </row>
    <row r="22" spans="1:8" s="27" customFormat="1" ht="20.100000000000001" customHeight="1" x14ac:dyDescent="0.25">
      <c r="A22" s="26" t="s">
        <v>129</v>
      </c>
      <c r="B22" s="26" t="s">
        <v>2</v>
      </c>
      <c r="C22" s="26" t="s">
        <v>3</v>
      </c>
      <c r="D22" s="26" t="s">
        <v>160</v>
      </c>
      <c r="E22" s="26" t="s">
        <v>1</v>
      </c>
      <c r="F22" s="26" t="s">
        <v>78</v>
      </c>
      <c r="G22" s="26" t="s">
        <v>79</v>
      </c>
      <c r="H22" s="26" t="s">
        <v>118</v>
      </c>
    </row>
    <row r="23" spans="1:8" ht="15" customHeight="1" x14ac:dyDescent="0.25">
      <c r="A23" s="9" t="s">
        <v>130</v>
      </c>
      <c r="B23" s="11" t="s">
        <v>168</v>
      </c>
      <c r="C23" s="12" t="s">
        <v>21</v>
      </c>
      <c r="D23" s="11" t="s">
        <v>125</v>
      </c>
      <c r="E23" s="9">
        <v>2</v>
      </c>
      <c r="F23" s="13">
        <v>0</v>
      </c>
      <c r="G23" s="13">
        <f>E23*F23</f>
        <v>0</v>
      </c>
      <c r="H23" s="9"/>
    </row>
    <row r="24" spans="1:8" ht="15" customHeight="1" x14ac:dyDescent="0.25">
      <c r="A24" s="9" t="s">
        <v>130</v>
      </c>
      <c r="B24" s="11" t="s">
        <v>23</v>
      </c>
      <c r="C24" s="11" t="s">
        <v>24</v>
      </c>
      <c r="D24" s="11" t="s">
        <v>126</v>
      </c>
      <c r="E24" s="9">
        <v>1</v>
      </c>
      <c r="F24" s="13">
        <v>0</v>
      </c>
      <c r="G24" s="13">
        <f t="shared" ref="G24:G37" si="2">E24*F24</f>
        <v>0</v>
      </c>
      <c r="H24" s="9"/>
    </row>
    <row r="25" spans="1:8" ht="15" customHeight="1" x14ac:dyDescent="0.25">
      <c r="A25" s="9" t="s">
        <v>130</v>
      </c>
      <c r="B25" s="11" t="s">
        <v>142</v>
      </c>
      <c r="C25" s="11" t="s">
        <v>10</v>
      </c>
      <c r="D25" s="11" t="s">
        <v>143</v>
      </c>
      <c r="E25" s="9">
        <v>2</v>
      </c>
      <c r="F25" s="13">
        <v>0</v>
      </c>
      <c r="G25" s="13">
        <f t="shared" si="2"/>
        <v>0</v>
      </c>
      <c r="H25" s="9"/>
    </row>
    <row r="26" spans="1:8" ht="15" customHeight="1" x14ac:dyDescent="0.25">
      <c r="A26" s="9" t="s">
        <v>130</v>
      </c>
      <c r="B26" s="11" t="s">
        <v>144</v>
      </c>
      <c r="C26" s="11" t="s">
        <v>10</v>
      </c>
      <c r="D26" s="11" t="s">
        <v>143</v>
      </c>
      <c r="E26" s="9">
        <v>1</v>
      </c>
      <c r="F26" s="13">
        <v>0</v>
      </c>
      <c r="G26" s="13">
        <f t="shared" si="2"/>
        <v>0</v>
      </c>
      <c r="H26" s="9"/>
    </row>
    <row r="27" spans="1:8" ht="15" customHeight="1" x14ac:dyDescent="0.25">
      <c r="A27" s="9" t="s">
        <v>130</v>
      </c>
      <c r="B27" s="11" t="s">
        <v>26</v>
      </c>
      <c r="C27" s="11" t="s">
        <v>27</v>
      </c>
      <c r="D27" s="11" t="s">
        <v>127</v>
      </c>
      <c r="E27" s="9">
        <v>3</v>
      </c>
      <c r="F27" s="13">
        <v>0</v>
      </c>
      <c r="G27" s="13">
        <f t="shared" si="2"/>
        <v>0</v>
      </c>
      <c r="H27" s="9"/>
    </row>
    <row r="28" spans="1:8" ht="36" x14ac:dyDescent="0.25">
      <c r="A28" s="9" t="s">
        <v>130</v>
      </c>
      <c r="B28" s="11" t="s">
        <v>29</v>
      </c>
      <c r="C28" s="12" t="s">
        <v>30</v>
      </c>
      <c r="D28" s="11" t="s">
        <v>31</v>
      </c>
      <c r="E28" s="9">
        <v>2</v>
      </c>
      <c r="F28" s="13">
        <v>0</v>
      </c>
      <c r="G28" s="13">
        <f t="shared" si="2"/>
        <v>0</v>
      </c>
      <c r="H28" s="9"/>
    </row>
    <row r="29" spans="1:8" ht="36" x14ac:dyDescent="0.25">
      <c r="A29" s="9" t="s">
        <v>130</v>
      </c>
      <c r="B29" s="11" t="s">
        <v>32</v>
      </c>
      <c r="C29" s="12" t="s">
        <v>33</v>
      </c>
      <c r="D29" s="11" t="s">
        <v>34</v>
      </c>
      <c r="E29" s="9">
        <v>2</v>
      </c>
      <c r="F29" s="13">
        <v>0</v>
      </c>
      <c r="G29" s="13">
        <f t="shared" si="2"/>
        <v>0</v>
      </c>
      <c r="H29" s="9"/>
    </row>
    <row r="30" spans="1:8" ht="15" customHeight="1" x14ac:dyDescent="0.25">
      <c r="A30" s="9" t="s">
        <v>130</v>
      </c>
      <c r="B30" s="11" t="s">
        <v>35</v>
      </c>
      <c r="C30" s="11" t="s">
        <v>179</v>
      </c>
      <c r="D30" s="11" t="s">
        <v>178</v>
      </c>
      <c r="E30" s="9">
        <v>1</v>
      </c>
      <c r="F30" s="13">
        <v>0</v>
      </c>
      <c r="G30" s="13">
        <f t="shared" si="2"/>
        <v>0</v>
      </c>
      <c r="H30" s="9"/>
    </row>
    <row r="31" spans="1:8" ht="15" customHeight="1" x14ac:dyDescent="0.25">
      <c r="A31" s="9" t="s">
        <v>130</v>
      </c>
      <c r="B31" s="11" t="s">
        <v>36</v>
      </c>
      <c r="C31" s="11" t="s">
        <v>37</v>
      </c>
      <c r="D31" s="11" t="s">
        <v>38</v>
      </c>
      <c r="E31" s="9">
        <v>1</v>
      </c>
      <c r="F31" s="13">
        <v>0</v>
      </c>
      <c r="G31" s="13">
        <f t="shared" si="2"/>
        <v>0</v>
      </c>
      <c r="H31" s="9"/>
    </row>
    <row r="32" spans="1:8" ht="15" customHeight="1" x14ac:dyDescent="0.25">
      <c r="A32" s="9" t="s">
        <v>130</v>
      </c>
      <c r="B32" s="11" t="s">
        <v>185</v>
      </c>
      <c r="C32" s="11" t="s">
        <v>39</v>
      </c>
      <c r="D32" s="11" t="s">
        <v>40</v>
      </c>
      <c r="E32" s="9">
        <v>1</v>
      </c>
      <c r="F32" s="13">
        <v>0</v>
      </c>
      <c r="G32" s="13">
        <f t="shared" si="2"/>
        <v>0</v>
      </c>
      <c r="H32" s="9"/>
    </row>
    <row r="33" spans="1:8" ht="15" customHeight="1" x14ac:dyDescent="0.25">
      <c r="A33" s="9" t="s">
        <v>130</v>
      </c>
      <c r="B33" s="11" t="s">
        <v>41</v>
      </c>
      <c r="C33" s="11" t="s">
        <v>42</v>
      </c>
      <c r="D33" s="11" t="s">
        <v>43</v>
      </c>
      <c r="E33" s="9">
        <v>1</v>
      </c>
      <c r="F33" s="13">
        <v>0</v>
      </c>
      <c r="G33" s="13">
        <f t="shared" si="2"/>
        <v>0</v>
      </c>
      <c r="H33" s="9"/>
    </row>
    <row r="34" spans="1:8" ht="15" customHeight="1" x14ac:dyDescent="0.25">
      <c r="A34" s="9" t="s">
        <v>130</v>
      </c>
      <c r="B34" s="11" t="s">
        <v>47</v>
      </c>
      <c r="C34" s="11" t="s">
        <v>48</v>
      </c>
      <c r="D34" s="11" t="s">
        <v>173</v>
      </c>
      <c r="E34" s="9">
        <v>1</v>
      </c>
      <c r="F34" s="13">
        <v>0</v>
      </c>
      <c r="G34" s="13">
        <f t="shared" si="2"/>
        <v>0</v>
      </c>
      <c r="H34" s="9"/>
    </row>
    <row r="35" spans="1:8" ht="15" customHeight="1" x14ac:dyDescent="0.25">
      <c r="A35" s="9" t="s">
        <v>130</v>
      </c>
      <c r="B35" s="11" t="s">
        <v>44</v>
      </c>
      <c r="C35" s="11" t="s">
        <v>175</v>
      </c>
      <c r="D35" s="11" t="s">
        <v>174</v>
      </c>
      <c r="E35" s="9">
        <v>1</v>
      </c>
      <c r="F35" s="13">
        <v>0</v>
      </c>
      <c r="G35" s="13">
        <f t="shared" si="2"/>
        <v>0</v>
      </c>
      <c r="H35" s="9"/>
    </row>
    <row r="36" spans="1:8" ht="15" customHeight="1" x14ac:dyDescent="0.25">
      <c r="A36" s="9" t="s">
        <v>130</v>
      </c>
      <c r="B36" s="11" t="s">
        <v>128</v>
      </c>
      <c r="C36" s="11" t="s">
        <v>177</v>
      </c>
      <c r="D36" s="11" t="s">
        <v>176</v>
      </c>
      <c r="E36" s="9">
        <v>1</v>
      </c>
      <c r="F36" s="13">
        <v>0</v>
      </c>
      <c r="G36" s="13">
        <f t="shared" si="2"/>
        <v>0</v>
      </c>
      <c r="H36" s="9"/>
    </row>
    <row r="37" spans="1:8" ht="15" customHeight="1" x14ac:dyDescent="0.25">
      <c r="A37" s="9" t="s">
        <v>130</v>
      </c>
      <c r="B37" s="11" t="s">
        <v>45</v>
      </c>
      <c r="C37" s="11" t="s">
        <v>45</v>
      </c>
      <c r="D37" s="11" t="s">
        <v>46</v>
      </c>
      <c r="E37" s="9">
        <v>1</v>
      </c>
      <c r="F37" s="13">
        <v>0</v>
      </c>
      <c r="G37" s="13">
        <f t="shared" si="2"/>
        <v>0</v>
      </c>
      <c r="H37" s="9"/>
    </row>
    <row r="38" spans="1:8" s="15" customFormat="1" ht="15" customHeight="1" x14ac:dyDescent="0.25">
      <c r="B38" s="16"/>
      <c r="C38" s="16"/>
      <c r="D38" s="16"/>
      <c r="G38" s="6">
        <f>SUM(G23:G37)</f>
        <v>0</v>
      </c>
    </row>
    <row r="39" spans="1:8" ht="15" customHeight="1" x14ac:dyDescent="0.25"/>
    <row r="40" spans="1:8" ht="45" customHeight="1" x14ac:dyDescent="0.25">
      <c r="A40" s="41" t="s">
        <v>69</v>
      </c>
      <c r="B40" s="42"/>
      <c r="C40" s="42"/>
      <c r="D40" s="42"/>
      <c r="E40" s="42"/>
      <c r="F40" s="42"/>
      <c r="G40" s="42"/>
      <c r="H40" s="42"/>
    </row>
    <row r="41" spans="1:8" s="27" customFormat="1" ht="20.100000000000001" customHeight="1" x14ac:dyDescent="0.25">
      <c r="A41" s="26" t="s">
        <v>1</v>
      </c>
      <c r="B41" s="26" t="s">
        <v>49</v>
      </c>
      <c r="C41" s="26" t="s">
        <v>50</v>
      </c>
      <c r="D41" s="26" t="s">
        <v>148</v>
      </c>
      <c r="E41" s="26" t="s">
        <v>1</v>
      </c>
      <c r="F41" s="26" t="s">
        <v>161</v>
      </c>
      <c r="G41" s="26" t="s">
        <v>162</v>
      </c>
      <c r="H41" s="26" t="s">
        <v>118</v>
      </c>
    </row>
    <row r="42" spans="1:8" ht="15" customHeight="1" x14ac:dyDescent="0.25">
      <c r="A42" s="9">
        <v>1</v>
      </c>
      <c r="B42" s="11" t="s">
        <v>51</v>
      </c>
      <c r="C42" s="11" t="s">
        <v>52</v>
      </c>
      <c r="D42" s="11" t="s">
        <v>53</v>
      </c>
      <c r="E42" s="9">
        <v>1</v>
      </c>
      <c r="F42" s="24">
        <v>0</v>
      </c>
      <c r="G42" s="13">
        <f>F42*E42</f>
        <v>0</v>
      </c>
      <c r="H42" s="36">
        <v>1</v>
      </c>
    </row>
    <row r="43" spans="1:8" ht="15" customHeight="1" x14ac:dyDescent="0.25">
      <c r="A43" s="9">
        <v>1</v>
      </c>
      <c r="B43" s="11" t="s">
        <v>54</v>
      </c>
      <c r="C43" s="11" t="s">
        <v>55</v>
      </c>
      <c r="D43" s="11" t="s">
        <v>56</v>
      </c>
      <c r="E43" s="9">
        <v>1</v>
      </c>
      <c r="F43" s="13">
        <v>0</v>
      </c>
      <c r="G43" s="13">
        <f t="shared" ref="G43:G47" si="3">F43*E43</f>
        <v>0</v>
      </c>
      <c r="H43" s="36">
        <v>1</v>
      </c>
    </row>
    <row r="44" spans="1:8" ht="15" customHeight="1" x14ac:dyDescent="0.25">
      <c r="A44" s="9">
        <v>1</v>
      </c>
      <c r="B44" s="11" t="s">
        <v>57</v>
      </c>
      <c r="C44" s="11" t="s">
        <v>58</v>
      </c>
      <c r="D44" s="11" t="s">
        <v>59</v>
      </c>
      <c r="E44" s="9">
        <v>1</v>
      </c>
      <c r="F44" s="13">
        <v>0</v>
      </c>
      <c r="G44" s="13">
        <f t="shared" si="3"/>
        <v>0</v>
      </c>
      <c r="H44" s="36">
        <v>1</v>
      </c>
    </row>
    <row r="45" spans="1:8" ht="15" customHeight="1" x14ac:dyDescent="0.25">
      <c r="A45" s="9">
        <v>1</v>
      </c>
      <c r="B45" s="11" t="s">
        <v>60</v>
      </c>
      <c r="C45" s="11" t="s">
        <v>61</v>
      </c>
      <c r="D45" s="11" t="s">
        <v>62</v>
      </c>
      <c r="E45" s="9">
        <v>1</v>
      </c>
      <c r="F45" s="13">
        <v>0</v>
      </c>
      <c r="G45" s="13">
        <f t="shared" si="3"/>
        <v>0</v>
      </c>
      <c r="H45" s="36">
        <v>1</v>
      </c>
    </row>
    <row r="46" spans="1:8" ht="15" customHeight="1" x14ac:dyDescent="0.25">
      <c r="A46" s="9">
        <v>1</v>
      </c>
      <c r="B46" s="11" t="s">
        <v>63</v>
      </c>
      <c r="C46" s="11" t="s">
        <v>64</v>
      </c>
      <c r="D46" s="11" t="s">
        <v>65</v>
      </c>
      <c r="E46" s="9">
        <v>1</v>
      </c>
      <c r="F46" s="13">
        <v>0</v>
      </c>
      <c r="G46" s="13">
        <f t="shared" si="3"/>
        <v>0</v>
      </c>
      <c r="H46" s="36">
        <v>1</v>
      </c>
    </row>
    <row r="47" spans="1:8" ht="15" customHeight="1" x14ac:dyDescent="0.25">
      <c r="A47" s="9">
        <v>1</v>
      </c>
      <c r="B47" s="11" t="s">
        <v>66</v>
      </c>
      <c r="C47" s="11" t="s">
        <v>67</v>
      </c>
      <c r="D47" s="11" t="s">
        <v>68</v>
      </c>
      <c r="E47" s="9">
        <v>1</v>
      </c>
      <c r="F47" s="13">
        <v>0</v>
      </c>
      <c r="G47" s="13">
        <f t="shared" si="3"/>
        <v>0</v>
      </c>
      <c r="H47" s="36">
        <v>1</v>
      </c>
    </row>
    <row r="48" spans="1:8" ht="15" customHeight="1" x14ac:dyDescent="0.25">
      <c r="G48" s="7">
        <f>SUM(G42:G47)</f>
        <v>0</v>
      </c>
    </row>
  </sheetData>
  <mergeCells count="3">
    <mergeCell ref="A40:H40"/>
    <mergeCell ref="A1:H1"/>
    <mergeCell ref="A21:H21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3"/>
  <dimension ref="A1:E27"/>
  <sheetViews>
    <sheetView zoomScaleNormal="100" workbookViewId="0">
      <selection activeCell="A9" sqref="A9"/>
    </sheetView>
  </sheetViews>
  <sheetFormatPr defaultRowHeight="15" x14ac:dyDescent="0.25"/>
  <cols>
    <col min="1" max="1" width="38" style="25" bestFit="1" customWidth="1"/>
    <col min="2" max="2" width="17.5703125" style="25" customWidth="1"/>
    <col min="3" max="3" width="5.28515625" style="25" bestFit="1" customWidth="1"/>
    <col min="4" max="4" width="15.42578125" style="25" bestFit="1" customWidth="1"/>
    <col min="5" max="5" width="17.42578125" style="25" bestFit="1" customWidth="1"/>
    <col min="6" max="16384" width="9.140625" style="25"/>
  </cols>
  <sheetData>
    <row r="1" spans="1:5" ht="45" customHeight="1" x14ac:dyDescent="0.25">
      <c r="A1" s="41" t="s">
        <v>154</v>
      </c>
      <c r="B1" s="41"/>
      <c r="C1" s="41"/>
      <c r="D1" s="41"/>
      <c r="E1" s="41"/>
    </row>
    <row r="2" spans="1:5" s="27" customFormat="1" ht="20.100000000000001" customHeight="1" x14ac:dyDescent="0.25">
      <c r="A2" s="26" t="s">
        <v>77</v>
      </c>
      <c r="B2" s="26" t="s">
        <v>148</v>
      </c>
      <c r="C2" s="26" t="s">
        <v>1</v>
      </c>
      <c r="D2" s="26" t="s">
        <v>78</v>
      </c>
      <c r="E2" s="26" t="s">
        <v>79</v>
      </c>
    </row>
    <row r="3" spans="1:5" ht="15" customHeight="1" x14ac:dyDescent="0.25">
      <c r="A3" s="43" t="s">
        <v>80</v>
      </c>
      <c r="B3" s="43"/>
      <c r="C3" s="43"/>
      <c r="D3" s="43"/>
      <c r="E3" s="43"/>
    </row>
    <row r="4" spans="1:5" ht="15" customHeight="1" x14ac:dyDescent="0.25">
      <c r="A4" s="11" t="s">
        <v>81</v>
      </c>
      <c r="B4" s="11"/>
      <c r="C4" s="9">
        <v>7</v>
      </c>
      <c r="D4" s="13">
        <v>0</v>
      </c>
      <c r="E4" s="1">
        <f t="shared" ref="E4:E26" si="0">C4*D4</f>
        <v>0</v>
      </c>
    </row>
    <row r="5" spans="1:5" ht="15" customHeight="1" x14ac:dyDescent="0.25">
      <c r="A5" s="43" t="s">
        <v>82</v>
      </c>
      <c r="B5" s="43"/>
      <c r="C5" s="43"/>
      <c r="D5" s="43"/>
      <c r="E5" s="43"/>
    </row>
    <row r="6" spans="1:5" ht="15" customHeight="1" x14ac:dyDescent="0.25">
      <c r="A6" s="11" t="s">
        <v>83</v>
      </c>
      <c r="B6" s="11"/>
      <c r="C6" s="9">
        <v>4</v>
      </c>
      <c r="D6" s="13">
        <v>0</v>
      </c>
      <c r="E6" s="1">
        <f t="shared" si="0"/>
        <v>0</v>
      </c>
    </row>
    <row r="7" spans="1:5" ht="15" customHeight="1" x14ac:dyDescent="0.25">
      <c r="A7" s="11" t="s">
        <v>197</v>
      </c>
      <c r="B7" s="11"/>
      <c r="C7" s="9">
        <v>1</v>
      </c>
      <c r="D7" s="13">
        <v>0</v>
      </c>
      <c r="E7" s="1">
        <f t="shared" si="0"/>
        <v>0</v>
      </c>
    </row>
    <row r="8" spans="1:5" ht="15" customHeight="1" x14ac:dyDescent="0.25">
      <c r="A8" s="11" t="s">
        <v>84</v>
      </c>
      <c r="B8" s="11"/>
      <c r="C8" s="9">
        <v>1</v>
      </c>
      <c r="D8" s="13">
        <v>0</v>
      </c>
      <c r="E8" s="1">
        <f t="shared" si="0"/>
        <v>0</v>
      </c>
    </row>
    <row r="9" spans="1:5" ht="15" customHeight="1" x14ac:dyDescent="0.25">
      <c r="A9" s="11" t="s">
        <v>85</v>
      </c>
      <c r="B9" s="11"/>
      <c r="C9" s="9">
        <v>30</v>
      </c>
      <c r="D9" s="13">
        <v>0</v>
      </c>
      <c r="E9" s="1">
        <f t="shared" si="0"/>
        <v>0</v>
      </c>
    </row>
    <row r="10" spans="1:5" ht="15" customHeight="1" x14ac:dyDescent="0.25">
      <c r="A10" s="11" t="s">
        <v>86</v>
      </c>
      <c r="B10" s="11"/>
      <c r="C10" s="9">
        <v>1</v>
      </c>
      <c r="D10" s="13">
        <v>0</v>
      </c>
      <c r="E10" s="1">
        <f t="shared" si="0"/>
        <v>0</v>
      </c>
    </row>
    <row r="11" spans="1:5" ht="15" customHeight="1" x14ac:dyDescent="0.25">
      <c r="A11" s="11" t="s">
        <v>87</v>
      </c>
      <c r="B11" s="11"/>
      <c r="C11" s="9">
        <v>1</v>
      </c>
      <c r="D11" s="13">
        <v>0</v>
      </c>
      <c r="E11" s="1">
        <f t="shared" si="0"/>
        <v>0</v>
      </c>
    </row>
    <row r="12" spans="1:5" ht="15" customHeight="1" x14ac:dyDescent="0.25">
      <c r="A12" s="11" t="s">
        <v>190</v>
      </c>
      <c r="B12" s="11"/>
      <c r="C12" s="9">
        <v>1</v>
      </c>
      <c r="D12" s="13">
        <v>0</v>
      </c>
      <c r="E12" s="1">
        <f t="shared" ref="E12" si="1">C12*D12</f>
        <v>0</v>
      </c>
    </row>
    <row r="13" spans="1:5" ht="15" customHeight="1" x14ac:dyDescent="0.25">
      <c r="A13" s="43" t="s">
        <v>88</v>
      </c>
      <c r="B13" s="43"/>
      <c r="C13" s="43"/>
      <c r="D13" s="43"/>
      <c r="E13" s="43"/>
    </row>
    <row r="14" spans="1:5" ht="15" customHeight="1" x14ac:dyDescent="0.25">
      <c r="A14" s="11" t="s">
        <v>186</v>
      </c>
      <c r="B14" s="11"/>
      <c r="C14" s="9">
        <v>1</v>
      </c>
      <c r="D14" s="13">
        <v>0</v>
      </c>
      <c r="E14" s="1">
        <f t="shared" ref="E14" si="2">C14*D14</f>
        <v>0</v>
      </c>
    </row>
    <row r="15" spans="1:5" ht="15" customHeight="1" x14ac:dyDescent="0.25">
      <c r="A15" s="11" t="s">
        <v>169</v>
      </c>
      <c r="B15" s="11"/>
      <c r="C15" s="9">
        <v>1</v>
      </c>
      <c r="D15" s="13">
        <v>0</v>
      </c>
      <c r="E15" s="1">
        <f t="shared" si="0"/>
        <v>0</v>
      </c>
    </row>
    <row r="16" spans="1:5" ht="15" customHeight="1" x14ac:dyDescent="0.25">
      <c r="A16" s="11" t="s">
        <v>89</v>
      </c>
      <c r="B16" s="11"/>
      <c r="C16" s="9">
        <v>5</v>
      </c>
      <c r="D16" s="13">
        <v>0</v>
      </c>
      <c r="E16" s="1">
        <f t="shared" si="0"/>
        <v>0</v>
      </c>
    </row>
    <row r="17" spans="1:5" ht="15" customHeight="1" x14ac:dyDescent="0.25">
      <c r="A17" s="11" t="s">
        <v>90</v>
      </c>
      <c r="B17" s="11"/>
      <c r="C17" s="9">
        <v>2</v>
      </c>
      <c r="D17" s="13">
        <v>0</v>
      </c>
      <c r="E17" s="1">
        <f t="shared" si="0"/>
        <v>0</v>
      </c>
    </row>
    <row r="18" spans="1:5" ht="15" customHeight="1" x14ac:dyDescent="0.25">
      <c r="A18" s="11" t="s">
        <v>170</v>
      </c>
      <c r="B18" s="11"/>
      <c r="C18" s="9">
        <v>100</v>
      </c>
      <c r="D18" s="13">
        <v>0</v>
      </c>
      <c r="E18" s="1">
        <f t="shared" si="0"/>
        <v>0</v>
      </c>
    </row>
    <row r="19" spans="1:5" ht="15" customHeight="1" x14ac:dyDescent="0.25">
      <c r="A19" s="11" t="s">
        <v>171</v>
      </c>
      <c r="B19" s="11"/>
      <c r="C19" s="9">
        <v>100</v>
      </c>
      <c r="D19" s="13">
        <v>0</v>
      </c>
      <c r="E19" s="1">
        <f t="shared" si="0"/>
        <v>0</v>
      </c>
    </row>
    <row r="20" spans="1:5" ht="15" customHeight="1" x14ac:dyDescent="0.25">
      <c r="A20" s="11" t="s">
        <v>91</v>
      </c>
      <c r="B20" s="11"/>
      <c r="C20" s="9">
        <v>1</v>
      </c>
      <c r="D20" s="13">
        <v>0</v>
      </c>
      <c r="E20" s="1">
        <f t="shared" si="0"/>
        <v>0</v>
      </c>
    </row>
    <row r="21" spans="1:5" ht="15" customHeight="1" x14ac:dyDescent="0.25">
      <c r="A21" s="11" t="s">
        <v>92</v>
      </c>
      <c r="B21" s="11"/>
      <c r="C21" s="9">
        <v>250</v>
      </c>
      <c r="D21" s="13">
        <v>0</v>
      </c>
      <c r="E21" s="1">
        <f t="shared" si="0"/>
        <v>0</v>
      </c>
    </row>
    <row r="22" spans="1:5" ht="15" customHeight="1" x14ac:dyDescent="0.25">
      <c r="A22" s="44" t="s">
        <v>93</v>
      </c>
      <c r="B22" s="45"/>
      <c r="C22" s="45"/>
      <c r="D22" s="45"/>
      <c r="E22" s="46"/>
    </row>
    <row r="23" spans="1:5" ht="15" customHeight="1" x14ac:dyDescent="0.25">
      <c r="A23" s="11" t="s">
        <v>94</v>
      </c>
      <c r="B23" s="11"/>
      <c r="C23" s="9">
        <v>100</v>
      </c>
      <c r="D23" s="13">
        <v>0</v>
      </c>
      <c r="E23" s="1">
        <f t="shared" si="0"/>
        <v>0</v>
      </c>
    </row>
    <row r="24" spans="1:5" ht="15" customHeight="1" x14ac:dyDescent="0.25">
      <c r="A24" s="11" t="s">
        <v>95</v>
      </c>
      <c r="B24" s="11"/>
      <c r="C24" s="9">
        <v>7</v>
      </c>
      <c r="D24" s="13">
        <v>0</v>
      </c>
      <c r="E24" s="1">
        <f t="shared" si="0"/>
        <v>0</v>
      </c>
    </row>
    <row r="25" spans="1:5" ht="15" customHeight="1" x14ac:dyDescent="0.25">
      <c r="A25" s="44" t="s">
        <v>96</v>
      </c>
      <c r="B25" s="45"/>
      <c r="C25" s="45"/>
      <c r="D25" s="45"/>
      <c r="E25" s="46"/>
    </row>
    <row r="26" spans="1:5" ht="15" customHeight="1" x14ac:dyDescent="0.25">
      <c r="A26" s="11" t="s">
        <v>172</v>
      </c>
      <c r="B26" s="11"/>
      <c r="C26" s="9">
        <v>1</v>
      </c>
      <c r="D26" s="13">
        <v>0</v>
      </c>
      <c r="E26" s="1">
        <f t="shared" si="0"/>
        <v>0</v>
      </c>
    </row>
    <row r="27" spans="1:5" ht="15" customHeight="1" x14ac:dyDescent="0.25">
      <c r="A27" s="8"/>
      <c r="B27" s="8"/>
      <c r="C27" s="8"/>
      <c r="D27" s="8"/>
      <c r="E27" s="6">
        <f>SUM(E3:E26)</f>
        <v>0</v>
      </c>
    </row>
  </sheetData>
  <mergeCells count="6">
    <mergeCell ref="A25:E25"/>
    <mergeCell ref="A1:E1"/>
    <mergeCell ref="A3:E3"/>
    <mergeCell ref="A5:E5"/>
    <mergeCell ref="A13:E13"/>
    <mergeCell ref="A22:E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/>
  <dimension ref="A1:H10"/>
  <sheetViews>
    <sheetView zoomScaleNormal="100" workbookViewId="0">
      <selection activeCell="F5" sqref="F5"/>
    </sheetView>
  </sheetViews>
  <sheetFormatPr defaultColWidth="8.85546875" defaultRowHeight="12" x14ac:dyDescent="0.25"/>
  <cols>
    <col min="1" max="1" width="27.85546875" style="2" bestFit="1" customWidth="1"/>
    <col min="2" max="2" width="18.5703125" style="2" bestFit="1" customWidth="1"/>
    <col min="3" max="3" width="13.7109375" style="2" bestFit="1" customWidth="1"/>
    <col min="4" max="4" width="6.42578125" style="2" bestFit="1" customWidth="1"/>
    <col min="5" max="5" width="5.28515625" style="2" bestFit="1" customWidth="1"/>
    <col min="6" max="6" width="7.5703125" style="2" bestFit="1" customWidth="1"/>
    <col min="7" max="16384" width="8.85546875" style="2"/>
  </cols>
  <sheetData>
    <row r="1" spans="1:8" s="29" customFormat="1" ht="45" customHeight="1" x14ac:dyDescent="0.25">
      <c r="A1" s="38" t="s">
        <v>155</v>
      </c>
      <c r="B1" s="38"/>
      <c r="C1" s="38"/>
      <c r="D1" s="38"/>
      <c r="E1" s="38"/>
      <c r="F1" s="38"/>
    </row>
    <row r="2" spans="1:8" s="25" customFormat="1" ht="20.100000000000001" customHeight="1" x14ac:dyDescent="0.25">
      <c r="A2" s="30" t="s">
        <v>70</v>
      </c>
      <c r="B2" s="4" t="s">
        <v>50</v>
      </c>
      <c r="C2" s="4" t="s">
        <v>71</v>
      </c>
      <c r="D2" s="4" t="s">
        <v>72</v>
      </c>
      <c r="E2" s="4" t="s">
        <v>1</v>
      </c>
      <c r="F2" s="4" t="s">
        <v>73</v>
      </c>
    </row>
    <row r="3" spans="1:8" ht="15" customHeight="1" x14ac:dyDescent="0.25">
      <c r="A3" s="11" t="s">
        <v>151</v>
      </c>
      <c r="B3" s="11" t="s">
        <v>153</v>
      </c>
      <c r="C3" s="33">
        <v>0</v>
      </c>
      <c r="D3" s="9" t="s">
        <v>74</v>
      </c>
      <c r="E3" s="9">
        <v>1</v>
      </c>
      <c r="F3" s="13">
        <f>E3*C3</f>
        <v>0</v>
      </c>
      <c r="H3" s="3"/>
    </row>
    <row r="4" spans="1:8" ht="15" customHeight="1" x14ac:dyDescent="0.25">
      <c r="A4" s="11" t="s">
        <v>152</v>
      </c>
      <c r="B4" s="11" t="s">
        <v>153</v>
      </c>
      <c r="C4" s="33">
        <v>0</v>
      </c>
      <c r="D4" s="9" t="s">
        <v>74</v>
      </c>
      <c r="E4" s="9">
        <v>2</v>
      </c>
      <c r="F4" s="13">
        <f t="shared" ref="F4:F9" si="0">E4*C4</f>
        <v>0</v>
      </c>
      <c r="H4" s="3"/>
    </row>
    <row r="5" spans="1:8" ht="15" customHeight="1" x14ac:dyDescent="0.25">
      <c r="A5" s="11" t="s">
        <v>188</v>
      </c>
      <c r="B5" s="11" t="s">
        <v>189</v>
      </c>
      <c r="C5" s="33">
        <v>0</v>
      </c>
      <c r="D5" s="9" t="s">
        <v>74</v>
      </c>
      <c r="E5" s="9">
        <v>32</v>
      </c>
      <c r="F5" s="13">
        <f t="shared" si="0"/>
        <v>0</v>
      </c>
      <c r="H5" s="3"/>
    </row>
    <row r="6" spans="1:8" ht="15" customHeight="1" x14ac:dyDescent="0.25">
      <c r="A6" s="11" t="s">
        <v>138</v>
      </c>
      <c r="B6" s="11" t="s">
        <v>149</v>
      </c>
      <c r="C6" s="33">
        <v>0</v>
      </c>
      <c r="D6" s="9" t="s">
        <v>74</v>
      </c>
      <c r="E6" s="9">
        <v>2</v>
      </c>
      <c r="F6" s="13">
        <f t="shared" si="0"/>
        <v>0</v>
      </c>
      <c r="H6" s="3"/>
    </row>
    <row r="7" spans="1:8" ht="15" customHeight="1" x14ac:dyDescent="0.25">
      <c r="A7" s="11" t="s">
        <v>76</v>
      </c>
      <c r="B7" s="11" t="s">
        <v>149</v>
      </c>
      <c r="C7" s="33">
        <v>0</v>
      </c>
      <c r="D7" s="9" t="s">
        <v>74</v>
      </c>
      <c r="E7" s="9">
        <v>2</v>
      </c>
      <c r="F7" s="13">
        <f t="shared" si="0"/>
        <v>0</v>
      </c>
      <c r="H7" s="3"/>
    </row>
    <row r="8" spans="1:8" ht="15" customHeight="1" x14ac:dyDescent="0.25">
      <c r="A8" s="11" t="s">
        <v>139</v>
      </c>
      <c r="B8" s="11" t="s">
        <v>75</v>
      </c>
      <c r="C8" s="33">
        <v>0</v>
      </c>
      <c r="D8" s="9" t="s">
        <v>74</v>
      </c>
      <c r="E8" s="9">
        <v>1</v>
      </c>
      <c r="F8" s="13">
        <f t="shared" si="0"/>
        <v>0</v>
      </c>
      <c r="H8" s="3"/>
    </row>
    <row r="9" spans="1:8" ht="15" customHeight="1" x14ac:dyDescent="0.25">
      <c r="A9" s="11" t="s">
        <v>140</v>
      </c>
      <c r="B9" s="11"/>
      <c r="C9" s="33">
        <v>0</v>
      </c>
      <c r="D9" s="9" t="s">
        <v>74</v>
      </c>
      <c r="E9" s="9">
        <v>1</v>
      </c>
      <c r="F9" s="13">
        <f t="shared" si="0"/>
        <v>0</v>
      </c>
      <c r="H9" s="3"/>
    </row>
    <row r="10" spans="1:8" ht="15" customHeight="1" x14ac:dyDescent="0.25">
      <c r="A10"/>
      <c r="B10"/>
      <c r="C10"/>
      <c r="D10"/>
      <c r="E10"/>
      <c r="F10" s="5">
        <f>SUM(F3:F9)</f>
        <v>0</v>
      </c>
      <c r="H10" s="3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4"/>
  <dimension ref="A1:E15"/>
  <sheetViews>
    <sheetView zoomScaleNormal="100" workbookViewId="0">
      <selection activeCell="C7" sqref="C7"/>
    </sheetView>
  </sheetViews>
  <sheetFormatPr defaultColWidth="49.28515625" defaultRowHeight="15" x14ac:dyDescent="0.25"/>
  <cols>
    <col min="1" max="1" width="5.28515625" style="25" bestFit="1" customWidth="1"/>
    <col min="2" max="2" width="16.85546875" style="25" bestFit="1" customWidth="1"/>
    <col min="3" max="3" width="50.140625" style="25" bestFit="1" customWidth="1"/>
    <col min="4" max="4" width="8.140625" style="25" bestFit="1" customWidth="1"/>
    <col min="5" max="5" width="9.7109375" style="25" bestFit="1" customWidth="1"/>
    <col min="6" max="6" width="27.28515625" style="25" customWidth="1"/>
    <col min="7" max="7" width="21.5703125" style="25" customWidth="1"/>
    <col min="8" max="16384" width="49.28515625" style="25"/>
  </cols>
  <sheetData>
    <row r="1" spans="1:5" ht="45" customHeight="1" x14ac:dyDescent="0.25">
      <c r="A1" s="41" t="s">
        <v>97</v>
      </c>
      <c r="B1" s="41"/>
      <c r="C1" s="41"/>
      <c r="D1" s="41"/>
      <c r="E1" s="41"/>
    </row>
    <row r="2" spans="1:5" s="27" customFormat="1" ht="20.100000000000001" customHeight="1" x14ac:dyDescent="0.25">
      <c r="A2" s="26" t="s">
        <v>1</v>
      </c>
      <c r="B2" s="26" t="s">
        <v>2</v>
      </c>
      <c r="C2" s="26" t="s">
        <v>160</v>
      </c>
      <c r="D2" s="26" t="s">
        <v>98</v>
      </c>
      <c r="E2" s="26" t="s">
        <v>99</v>
      </c>
    </row>
    <row r="3" spans="1:5" ht="48" x14ac:dyDescent="0.25">
      <c r="A3" s="9">
        <v>3</v>
      </c>
      <c r="B3" s="11" t="s">
        <v>4</v>
      </c>
      <c r="C3" s="12" t="s">
        <v>6</v>
      </c>
      <c r="D3" s="28" t="s">
        <v>100</v>
      </c>
      <c r="E3" s="28" t="s">
        <v>101</v>
      </c>
    </row>
    <row r="4" spans="1:5" ht="48" x14ac:dyDescent="0.25">
      <c r="A4" s="9">
        <v>2</v>
      </c>
      <c r="B4" s="11" t="s">
        <v>7</v>
      </c>
      <c r="C4" s="12" t="s">
        <v>6</v>
      </c>
      <c r="D4" s="28" t="s">
        <v>100</v>
      </c>
      <c r="E4" s="28" t="s">
        <v>101</v>
      </c>
    </row>
    <row r="5" spans="1:5" x14ac:dyDescent="0.25">
      <c r="A5" s="9">
        <v>1</v>
      </c>
      <c r="B5" s="11" t="s">
        <v>8</v>
      </c>
      <c r="C5" s="11" t="s">
        <v>163</v>
      </c>
      <c r="D5" s="28" t="s">
        <v>100</v>
      </c>
      <c r="E5" s="28" t="s">
        <v>102</v>
      </c>
    </row>
    <row r="6" spans="1:5" x14ac:dyDescent="0.25">
      <c r="A6" s="9">
        <v>1</v>
      </c>
      <c r="B6" s="11" t="s">
        <v>9</v>
      </c>
      <c r="C6" s="11" t="s">
        <v>163</v>
      </c>
      <c r="D6" s="28" t="s">
        <v>100</v>
      </c>
      <c r="E6" s="28" t="s">
        <v>103</v>
      </c>
    </row>
    <row r="7" spans="1:5" x14ac:dyDescent="0.25">
      <c r="A7" s="9">
        <v>2</v>
      </c>
      <c r="B7" s="11" t="s">
        <v>10</v>
      </c>
      <c r="C7" s="11" t="s">
        <v>104</v>
      </c>
      <c r="D7" s="28" t="s">
        <v>105</v>
      </c>
      <c r="E7" s="28" t="s">
        <v>106</v>
      </c>
    </row>
    <row r="8" spans="1:5" x14ac:dyDescent="0.25">
      <c r="A8" s="9">
        <v>1</v>
      </c>
      <c r="B8" s="11" t="s">
        <v>145</v>
      </c>
      <c r="C8" s="12" t="s">
        <v>141</v>
      </c>
      <c r="D8" s="28" t="s">
        <v>100</v>
      </c>
      <c r="E8" s="28" t="s">
        <v>107</v>
      </c>
    </row>
    <row r="9" spans="1:5" x14ac:dyDescent="0.25">
      <c r="A9" s="9">
        <v>2</v>
      </c>
      <c r="B9" s="11" t="s">
        <v>165</v>
      </c>
      <c r="C9" s="11" t="s">
        <v>31</v>
      </c>
      <c r="D9" s="28" t="s">
        <v>100</v>
      </c>
      <c r="E9" s="28" t="s">
        <v>108</v>
      </c>
    </row>
    <row r="10" spans="1:5" x14ac:dyDescent="0.25">
      <c r="A10" s="9">
        <v>2</v>
      </c>
      <c r="B10" s="11" t="s">
        <v>109</v>
      </c>
      <c r="C10" s="11" t="s">
        <v>34</v>
      </c>
      <c r="D10" s="28" t="s">
        <v>105</v>
      </c>
      <c r="E10" s="28" t="s">
        <v>110</v>
      </c>
    </row>
    <row r="11" spans="1:5" x14ac:dyDescent="0.25">
      <c r="A11" s="9">
        <v>3</v>
      </c>
      <c r="B11" s="11" t="s">
        <v>111</v>
      </c>
      <c r="C11" s="11" t="s">
        <v>28</v>
      </c>
      <c r="D11" s="28" t="s">
        <v>105</v>
      </c>
      <c r="E11" s="28" t="s">
        <v>112</v>
      </c>
    </row>
    <row r="12" spans="1:5" x14ac:dyDescent="0.25">
      <c r="A12" s="9">
        <v>2</v>
      </c>
      <c r="B12" s="11" t="s">
        <v>113</v>
      </c>
      <c r="C12" s="11" t="s">
        <v>22</v>
      </c>
      <c r="D12" s="28" t="s">
        <v>105</v>
      </c>
      <c r="E12" s="28" t="s">
        <v>110</v>
      </c>
    </row>
    <row r="13" spans="1:5" x14ac:dyDescent="0.25">
      <c r="A13" s="9">
        <v>1</v>
      </c>
      <c r="B13" s="11" t="s">
        <v>114</v>
      </c>
      <c r="C13" s="11" t="s">
        <v>25</v>
      </c>
      <c r="D13" s="31" t="s">
        <v>105</v>
      </c>
      <c r="E13" s="31" t="s">
        <v>115</v>
      </c>
    </row>
    <row r="14" spans="1:5" x14ac:dyDescent="0.25">
      <c r="A14" s="8"/>
      <c r="B14" s="8"/>
      <c r="C14" s="8"/>
      <c r="D14" s="34" t="s">
        <v>116</v>
      </c>
      <c r="E14" s="34" t="s">
        <v>117</v>
      </c>
    </row>
    <row r="15" spans="1:5" x14ac:dyDescent="0.25">
      <c r="A15" s="8"/>
      <c r="B15" s="8"/>
      <c r="C15" s="8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Özet</vt:lpstr>
      <vt:lpstr>Altyapı</vt:lpstr>
      <vt:lpstr>Yönetilen Hizmetler</vt:lpstr>
      <vt:lpstr>Datacenter</vt:lpstr>
      <vt:lpstr>Kabin Çalışması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Fatih KILINÇ</cp:lastModifiedBy>
  <dcterms:created xsi:type="dcterms:W3CDTF">2025-09-05T09:29:04Z</dcterms:created>
  <dcterms:modified xsi:type="dcterms:W3CDTF">2026-02-09T13:36:29Z</dcterms:modified>
</cp:coreProperties>
</file>